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ropbox\Mi PC (EXA-PCO-MYRPCO)\Documents\Oscar Urbina\Gensets Grupo EXA\Reporte de Sustracciones\Cuadros Rendimientos\A81799\"/>
    </mc:Choice>
  </mc:AlternateContent>
  <bookViews>
    <workbookView xWindow="0" yWindow="0" windowWidth="20490" windowHeight="7755"/>
  </bookViews>
  <sheets>
    <sheet name="A81799" sheetId="2" r:id="rId1"/>
    <sheet name="Hoja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4" i="2" l="1"/>
  <c r="C43" i="2"/>
  <c r="D39" i="2"/>
  <c r="C39" i="2"/>
  <c r="C37" i="2"/>
  <c r="C36" i="2"/>
  <c r="D30" i="2"/>
  <c r="C26" i="2"/>
  <c r="C38" i="2" l="1"/>
  <c r="D38" i="2" s="1"/>
  <c r="C41" i="2"/>
  <c r="C42" i="2"/>
</calcChain>
</file>

<file path=xl/sharedStrings.xml><?xml version="1.0" encoding="utf-8"?>
<sst xmlns="http://schemas.openxmlformats.org/spreadsheetml/2006/main" count="73" uniqueCount="52">
  <si>
    <t xml:space="preserve">                               REPORTE DE CONSUMO DE COMBUSTIBLE</t>
  </si>
  <si>
    <t>Info General</t>
  </si>
  <si>
    <t>Comentarios</t>
  </si>
  <si>
    <t>Ruta</t>
  </si>
  <si>
    <t>WO (ORDEN DE TRABAJO)</t>
  </si>
  <si>
    <t xml:space="preserve"> </t>
  </si>
  <si>
    <t>Contenedor #</t>
  </si>
  <si>
    <t>Chassis</t>
  </si>
  <si>
    <t>Genset/Motor #</t>
  </si>
  <si>
    <t xml:space="preserve">Nombre Piloto </t>
  </si>
  <si>
    <t>Cabezal Placa</t>
  </si>
  <si>
    <t xml:space="preserve">#EIR EXA Salida                                                      </t>
  </si>
  <si>
    <t>Fecha</t>
  </si>
  <si>
    <t>Horometro Salida Horas</t>
  </si>
  <si>
    <t>Hubodometro de Salida</t>
  </si>
  <si>
    <t>N/A</t>
  </si>
  <si>
    <t>Nivel de combustible Salida (galones)</t>
  </si>
  <si>
    <t>Orden de combustible Salida (galones)</t>
  </si>
  <si>
    <t>Set Point Reefer (Grados)</t>
  </si>
  <si>
    <t>Tiempo de transito encendido segun cliente</t>
  </si>
  <si>
    <t>Encendido</t>
  </si>
  <si>
    <t>Apagado</t>
  </si>
  <si>
    <t>Total Horas Segun Transito (horas)</t>
  </si>
  <si>
    <t>#EIR EXA Entrada</t>
  </si>
  <si>
    <t>Fecha Entrada</t>
  </si>
  <si>
    <t>Horometro Entrada</t>
  </si>
  <si>
    <t>Hubodometro de Entrada</t>
  </si>
  <si>
    <t>Nivel de combustible Retorno (galones)</t>
  </si>
  <si>
    <t>Combustible en transito (galones)</t>
  </si>
  <si>
    <t>Set Point Retorno</t>
  </si>
  <si>
    <t>Temperatura Cont Retorno</t>
  </si>
  <si>
    <t>Resultados</t>
  </si>
  <si>
    <t>Tiempo Segun Horometro (horas)</t>
  </si>
  <si>
    <t>Consumo de Combustible (galones)</t>
  </si>
  <si>
    <t>Rendimiento Total de Combustible</t>
  </si>
  <si>
    <t>Kilometros Recorridos</t>
  </si>
  <si>
    <t>Alertas</t>
  </si>
  <si>
    <t>Indicador</t>
  </si>
  <si>
    <t>Transito Teorico vs Transito Real (horas)</t>
  </si>
  <si>
    <t>Rendimiento combustible (galones /hora)</t>
  </si>
  <si>
    <t>Diferencia Set Point vs Temp de Ingreso</t>
  </si>
  <si>
    <t>Diferencia Set Point Salida y Set Point Ingreso</t>
  </si>
  <si>
    <t>COMENTARIOS</t>
  </si>
  <si>
    <t xml:space="preserve">GLS  </t>
  </si>
  <si>
    <t xml:space="preserve">Gls </t>
  </si>
  <si>
    <t>Sta.Rosa del Tular-Corinto NIC</t>
  </si>
  <si>
    <t>Reefer Maersk</t>
  </si>
  <si>
    <t>A81799</t>
  </si>
  <si>
    <t>Oswaldo Antunez</t>
  </si>
  <si>
    <t>AAR5905</t>
  </si>
  <si>
    <t>HORAS DE TRABAJO DEL MOTOR CON ALTO RIESGO POR ESTAR MUCHO TIEMPO APAGADO ESTE MOTOR, POSIBLE RECLAMO POR PERDIDA DE LA CADENA DE FRIO</t>
  </si>
  <si>
    <t>Particulares Pto.Cortes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</si>
</sst>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Bookman Old Style"/>
      <family val="1"/>
    </font>
    <font>
      <sz val="11"/>
      <color rgb="FF00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3" borderId="7" xfId="0" applyFont="1" applyFill="1" applyBorder="1"/>
    <xf numFmtId="0" fontId="1" fillId="3" borderId="0" xfId="0" applyFont="1" applyFill="1" applyBorder="1"/>
    <xf numFmtId="0" fontId="1" fillId="3" borderId="8" xfId="0" applyFont="1" applyFill="1" applyBorder="1" applyAlignment="1">
      <alignment horizontal="center"/>
    </xf>
    <xf numFmtId="0" fontId="0" fillId="4" borderId="1" xfId="0" applyFill="1" applyBorder="1"/>
    <xf numFmtId="0" fontId="0" fillId="5" borderId="2" xfId="0" applyFill="1" applyBorder="1" applyAlignment="1">
      <alignment horizontal="left"/>
    </xf>
    <xf numFmtId="0" fontId="0" fillId="5" borderId="3" xfId="0" applyFill="1" applyBorder="1" applyAlignment="1">
      <alignment horizontal="left"/>
    </xf>
    <xf numFmtId="0" fontId="0" fillId="4" borderId="7" xfId="0" applyFill="1" applyBorder="1"/>
    <xf numFmtId="0" fontId="5" fillId="5" borderId="0" xfId="0" applyFont="1" applyFill="1" applyAlignment="1">
      <alignment horizontal="right"/>
    </xf>
    <xf numFmtId="0" fontId="0" fillId="5" borderId="8" xfId="0" applyFill="1" applyBorder="1"/>
    <xf numFmtId="0" fontId="0" fillId="5" borderId="0" xfId="0" applyFill="1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22" fontId="0" fillId="5" borderId="0" xfId="0" applyNumberFormat="1" applyFill="1" applyBorder="1" applyAlignment="1">
      <alignment horizontal="right"/>
    </xf>
    <xf numFmtId="0" fontId="0" fillId="5" borderId="8" xfId="0" applyFill="1" applyBorder="1" applyAlignment="1">
      <alignment wrapText="1"/>
    </xf>
    <xf numFmtId="0" fontId="0" fillId="4" borderId="4" xfId="0" applyFill="1" applyBorder="1" applyAlignment="1">
      <alignment horizontal="left"/>
    </xf>
    <xf numFmtId="0" fontId="0" fillId="5" borderId="5" xfId="0" applyFill="1" applyBorder="1" applyAlignment="1">
      <alignment horizontal="right" vertical="center" wrapText="1"/>
    </xf>
    <xf numFmtId="0" fontId="1" fillId="3" borderId="9" xfId="0" applyFont="1" applyFill="1" applyBorder="1"/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2" fillId="5" borderId="8" xfId="0" applyFont="1" applyFill="1" applyBorder="1"/>
    <xf numFmtId="0" fontId="0" fillId="5" borderId="0" xfId="0" applyFill="1" applyBorder="1"/>
    <xf numFmtId="22" fontId="0" fillId="5" borderId="0" xfId="0" applyNumberFormat="1" applyFill="1" applyBorder="1"/>
    <xf numFmtId="2" fontId="0" fillId="5" borderId="0" xfId="0" applyNumberFormat="1" applyFill="1" applyBorder="1"/>
    <xf numFmtId="0" fontId="2" fillId="5" borderId="0" xfId="0" applyFont="1" applyFill="1" applyBorder="1"/>
    <xf numFmtId="0" fontId="3" fillId="3" borderId="9" xfId="0" applyFont="1" applyFill="1" applyBorder="1"/>
    <xf numFmtId="164" fontId="0" fillId="4" borderId="0" xfId="0" applyNumberFormat="1" applyFill="1" applyBorder="1"/>
    <xf numFmtId="0" fontId="0" fillId="4" borderId="8" xfId="0" applyFill="1" applyBorder="1"/>
    <xf numFmtId="0" fontId="0" fillId="4" borderId="0" xfId="0" applyFill="1" applyBorder="1"/>
    <xf numFmtId="2" fontId="0" fillId="4" borderId="0" xfId="0" applyNumberFormat="1" applyFill="1" applyBorder="1"/>
    <xf numFmtId="0" fontId="2" fillId="4" borderId="8" xfId="0" applyFont="1" applyFill="1" applyBorder="1"/>
    <xf numFmtId="0" fontId="1" fillId="6" borderId="9" xfId="0" applyFont="1" applyFill="1" applyBorder="1"/>
    <xf numFmtId="0" fontId="1" fillId="6" borderId="10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9" fontId="0" fillId="4" borderId="0" xfId="0" applyNumberFormat="1" applyFill="1" applyBorder="1"/>
    <xf numFmtId="0" fontId="0" fillId="7" borderId="0" xfId="0" applyFill="1" applyBorder="1"/>
    <xf numFmtId="0" fontId="0" fillId="4" borderId="4" xfId="0" applyFill="1" applyBorder="1"/>
    <xf numFmtId="0" fontId="0" fillId="7" borderId="5" xfId="0" applyFill="1" applyBorder="1"/>
    <xf numFmtId="0" fontId="0" fillId="4" borderId="6" xfId="0" applyFill="1" applyBorder="1"/>
    <xf numFmtId="0" fontId="7" fillId="5" borderId="9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0" fontId="2" fillId="5" borderId="3" xfId="0" applyFont="1" applyFill="1" applyBorder="1" applyAlignment="1">
      <alignment horizontal="left" vertical="top" wrapText="1"/>
    </xf>
    <xf numFmtId="0" fontId="2" fillId="5" borderId="4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top" wrapText="1"/>
    </xf>
  </cellXfs>
  <cellStyles count="1">
    <cellStyle name="Normal" xfId="0" builtinId="0"/>
  </cellStyles>
  <dxfs count="10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</font>
    </dxf>
    <dxf>
      <font>
        <b/>
        <i val="0"/>
        <color rgb="FFEA0000"/>
      </font>
    </dxf>
    <dxf>
      <font>
        <color rgb="FFFF0000"/>
      </font>
    </dxf>
    <dxf>
      <font>
        <b/>
        <i val="0"/>
      </font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48"/>
  <sheetViews>
    <sheetView showGridLines="0" tabSelected="1" zoomScale="85" zoomScaleNormal="85" workbookViewId="0">
      <selection activeCell="B2" sqref="B2:D3"/>
    </sheetView>
  </sheetViews>
  <sheetFormatPr baseColWidth="10" defaultRowHeight="15" x14ac:dyDescent="0.25"/>
  <cols>
    <col min="1" max="1" width="2.7109375" customWidth="1"/>
    <col min="2" max="2" width="42.28515625" customWidth="1"/>
    <col min="3" max="3" width="26.85546875" customWidth="1"/>
    <col min="4" max="4" width="45.140625" customWidth="1"/>
  </cols>
  <sheetData>
    <row r="1" spans="2:7" ht="15.75" thickBot="1" x14ac:dyDescent="0.3"/>
    <row r="2" spans="2:7" x14ac:dyDescent="0.25">
      <c r="B2" s="40" t="s">
        <v>0</v>
      </c>
      <c r="C2" s="41"/>
      <c r="D2" s="42"/>
    </row>
    <row r="3" spans="2:7" ht="15.75" thickBot="1" x14ac:dyDescent="0.3">
      <c r="B3" s="43"/>
      <c r="C3" s="44"/>
      <c r="D3" s="45"/>
    </row>
    <row r="4" spans="2:7" ht="15.75" thickBot="1" x14ac:dyDescent="0.3">
      <c r="B4" s="1" t="s">
        <v>1</v>
      </c>
      <c r="C4" s="2"/>
      <c r="D4" s="3" t="s">
        <v>2</v>
      </c>
    </row>
    <row r="5" spans="2:7" x14ac:dyDescent="0.25">
      <c r="B5" s="4" t="s">
        <v>3</v>
      </c>
      <c r="C5" s="5" t="s">
        <v>45</v>
      </c>
      <c r="D5" s="6"/>
    </row>
    <row r="6" spans="2:7" x14ac:dyDescent="0.25">
      <c r="B6" s="7" t="s">
        <v>4</v>
      </c>
      <c r="C6" s="8"/>
      <c r="D6" s="9" t="s">
        <v>5</v>
      </c>
    </row>
    <row r="7" spans="2:7" x14ac:dyDescent="0.25">
      <c r="B7" s="7" t="s">
        <v>6</v>
      </c>
      <c r="C7" s="10" t="s">
        <v>46</v>
      </c>
      <c r="D7" s="9"/>
    </row>
    <row r="8" spans="2:7" x14ac:dyDescent="0.25">
      <c r="B8" s="7" t="s">
        <v>7</v>
      </c>
      <c r="C8" s="11">
        <v>446077</v>
      </c>
      <c r="D8" s="9"/>
      <c r="G8" t="s">
        <v>5</v>
      </c>
    </row>
    <row r="9" spans="2:7" x14ac:dyDescent="0.25">
      <c r="B9" s="7" t="s">
        <v>8</v>
      </c>
      <c r="C9" s="12" t="s">
        <v>47</v>
      </c>
      <c r="D9" s="9"/>
    </row>
    <row r="10" spans="2:7" x14ac:dyDescent="0.25">
      <c r="B10" s="7" t="s">
        <v>9</v>
      </c>
      <c r="C10" s="13" t="s">
        <v>48</v>
      </c>
      <c r="D10" s="14" t="s">
        <v>51</v>
      </c>
      <c r="E10" t="s">
        <v>5</v>
      </c>
      <c r="G10" t="s">
        <v>5</v>
      </c>
    </row>
    <row r="11" spans="2:7" ht="15.75" thickBot="1" x14ac:dyDescent="0.3">
      <c r="B11" s="15" t="s">
        <v>10</v>
      </c>
      <c r="C11" s="16" t="s">
        <v>49</v>
      </c>
      <c r="D11" s="9"/>
    </row>
    <row r="12" spans="2:7" ht="15.75" thickBot="1" x14ac:dyDescent="0.3">
      <c r="B12" s="17" t="s">
        <v>11</v>
      </c>
      <c r="C12" s="18">
        <v>116507</v>
      </c>
      <c r="D12" s="19"/>
    </row>
    <row r="13" spans="2:7" x14ac:dyDescent="0.25">
      <c r="B13" s="7" t="s">
        <v>12</v>
      </c>
      <c r="C13" s="13">
        <v>43922.370833333334</v>
      </c>
      <c r="D13" s="20"/>
    </row>
    <row r="14" spans="2:7" x14ac:dyDescent="0.25">
      <c r="B14" s="7" t="s">
        <v>13</v>
      </c>
      <c r="C14" s="21">
        <v>7484.7</v>
      </c>
      <c r="D14" s="9"/>
    </row>
    <row r="15" spans="2:7" x14ac:dyDescent="0.25">
      <c r="B15" s="7" t="s">
        <v>14</v>
      </c>
      <c r="C15" s="10">
        <v>0</v>
      </c>
      <c r="D15" s="9" t="s">
        <v>15</v>
      </c>
    </row>
    <row r="16" spans="2:7" x14ac:dyDescent="0.25">
      <c r="B16" s="7" t="s">
        <v>16</v>
      </c>
      <c r="C16" s="21">
        <v>50</v>
      </c>
      <c r="D16" s="20" t="s">
        <v>43</v>
      </c>
      <c r="G16" t="s">
        <v>5</v>
      </c>
    </row>
    <row r="17" spans="2:10" x14ac:dyDescent="0.25">
      <c r="B17" s="7" t="s">
        <v>17</v>
      </c>
      <c r="C17" s="21"/>
      <c r="D17" s="20"/>
    </row>
    <row r="18" spans="2:10" ht="15.75" thickBot="1" x14ac:dyDescent="0.3">
      <c r="B18" s="7" t="s">
        <v>18</v>
      </c>
      <c r="C18" s="21">
        <v>0</v>
      </c>
      <c r="D18" s="9"/>
    </row>
    <row r="19" spans="2:10" ht="15.75" thickBot="1" x14ac:dyDescent="0.3">
      <c r="B19" s="17" t="s">
        <v>19</v>
      </c>
      <c r="C19" s="18"/>
      <c r="D19" s="19" t="s">
        <v>2</v>
      </c>
    </row>
    <row r="20" spans="2:10" x14ac:dyDescent="0.25">
      <c r="B20" s="7" t="s">
        <v>20</v>
      </c>
      <c r="C20" s="22"/>
      <c r="D20" s="9"/>
    </row>
    <row r="21" spans="2:10" x14ac:dyDescent="0.25">
      <c r="B21" s="7" t="s">
        <v>21</v>
      </c>
      <c r="C21" s="22"/>
      <c r="D21" s="9"/>
    </row>
    <row r="22" spans="2:10" x14ac:dyDescent="0.25">
      <c r="B22" s="7" t="s">
        <v>20</v>
      </c>
      <c r="C22" s="22"/>
      <c r="D22" s="9"/>
      <c r="J22" t="s">
        <v>5</v>
      </c>
    </row>
    <row r="23" spans="2:10" x14ac:dyDescent="0.25">
      <c r="B23" s="7" t="s">
        <v>21</v>
      </c>
      <c r="C23" s="22"/>
      <c r="D23" s="9"/>
      <c r="G23" t="s">
        <v>5</v>
      </c>
      <c r="J23" t="s">
        <v>5</v>
      </c>
    </row>
    <row r="24" spans="2:10" x14ac:dyDescent="0.25">
      <c r="B24" s="7" t="s">
        <v>20</v>
      </c>
      <c r="C24" s="21"/>
      <c r="D24" s="9"/>
    </row>
    <row r="25" spans="2:10" x14ac:dyDescent="0.25">
      <c r="B25" s="7" t="s">
        <v>21</v>
      </c>
      <c r="C25" s="21"/>
      <c r="D25" s="9"/>
    </row>
    <row r="26" spans="2:10" ht="15.75" thickBot="1" x14ac:dyDescent="0.3">
      <c r="B26" s="7" t="s">
        <v>22</v>
      </c>
      <c r="C26" s="23">
        <f>+((C21-C20)+(C23-C22)+(C25-C24))*24</f>
        <v>0</v>
      </c>
      <c r="D26" s="20" t="s">
        <v>5</v>
      </c>
    </row>
    <row r="27" spans="2:10" ht="15.75" thickBot="1" x14ac:dyDescent="0.3">
      <c r="B27" s="17" t="s">
        <v>23</v>
      </c>
      <c r="C27" s="18">
        <v>116844</v>
      </c>
      <c r="D27" s="19" t="s">
        <v>2</v>
      </c>
    </row>
    <row r="28" spans="2:10" x14ac:dyDescent="0.25">
      <c r="B28" s="7" t="s">
        <v>24</v>
      </c>
      <c r="C28" s="22">
        <v>44675.331250000003</v>
      </c>
      <c r="D28" s="20"/>
    </row>
    <row r="29" spans="2:10" x14ac:dyDescent="0.25">
      <c r="B29" s="7" t="s">
        <v>25</v>
      </c>
      <c r="C29" s="24">
        <v>7511.9</v>
      </c>
      <c r="D29" s="9"/>
    </row>
    <row r="30" spans="2:10" x14ac:dyDescent="0.25">
      <c r="B30" s="7" t="s">
        <v>26</v>
      </c>
      <c r="C30" s="10">
        <v>0</v>
      </c>
      <c r="D30" s="9" t="str">
        <f>D15</f>
        <v>N/A</v>
      </c>
    </row>
    <row r="31" spans="2:10" x14ac:dyDescent="0.25">
      <c r="B31" s="7" t="s">
        <v>27</v>
      </c>
      <c r="C31" s="21">
        <v>0</v>
      </c>
      <c r="D31" s="9" t="s">
        <v>44</v>
      </c>
    </row>
    <row r="32" spans="2:10" x14ac:dyDescent="0.25">
      <c r="B32" s="7" t="s">
        <v>28</v>
      </c>
      <c r="C32" s="21">
        <v>0</v>
      </c>
      <c r="D32" s="9"/>
    </row>
    <row r="33" spans="2:10" x14ac:dyDescent="0.25">
      <c r="B33" s="7" t="s">
        <v>29</v>
      </c>
      <c r="C33" s="21">
        <v>0</v>
      </c>
      <c r="D33" s="9"/>
    </row>
    <row r="34" spans="2:10" ht="15.75" thickBot="1" x14ac:dyDescent="0.3">
      <c r="B34" s="7" t="s">
        <v>30</v>
      </c>
      <c r="C34" s="21">
        <v>0</v>
      </c>
      <c r="D34" s="9"/>
      <c r="G34" t="s">
        <v>5</v>
      </c>
    </row>
    <row r="35" spans="2:10" ht="15.75" thickBot="1" x14ac:dyDescent="0.3">
      <c r="B35" s="25" t="s">
        <v>31</v>
      </c>
      <c r="C35" s="18"/>
      <c r="D35" s="19" t="s">
        <v>2</v>
      </c>
      <c r="H35" t="s">
        <v>5</v>
      </c>
    </row>
    <row r="36" spans="2:10" x14ac:dyDescent="0.25">
      <c r="B36" s="7" t="s">
        <v>32</v>
      </c>
      <c r="C36" s="26">
        <f>(C29-C14)</f>
        <v>27.199999999999818</v>
      </c>
      <c r="D36" s="27"/>
    </row>
    <row r="37" spans="2:10" x14ac:dyDescent="0.25">
      <c r="B37" s="7" t="s">
        <v>33</v>
      </c>
      <c r="C37" s="28">
        <f>C32+C16+C17-C31</f>
        <v>50</v>
      </c>
      <c r="D37" s="27"/>
    </row>
    <row r="38" spans="2:10" x14ac:dyDescent="0.25">
      <c r="B38" s="7" t="s">
        <v>34</v>
      </c>
      <c r="C38" s="29">
        <f>+C36-C37</f>
        <v>-22.800000000000182</v>
      </c>
      <c r="D38" s="27" t="str">
        <f>IF(AND(C38&gt;=2),"Positivo",IF(AND(C38&lt;=0),"Negativo Faltante"))</f>
        <v>Negativo Faltante</v>
      </c>
      <c r="H38" t="s">
        <v>5</v>
      </c>
    </row>
    <row r="39" spans="2:10" ht="15.75" thickBot="1" x14ac:dyDescent="0.3">
      <c r="B39" s="7" t="s">
        <v>35</v>
      </c>
      <c r="C39" s="26">
        <f>+C30-C15</f>
        <v>0</v>
      </c>
      <c r="D39" s="30" t="str">
        <f>D15</f>
        <v>N/A</v>
      </c>
    </row>
    <row r="40" spans="2:10" ht="15.75" thickBot="1" x14ac:dyDescent="0.3">
      <c r="B40" s="31" t="s">
        <v>36</v>
      </c>
      <c r="C40" s="32" t="s">
        <v>37</v>
      </c>
      <c r="D40" s="33" t="s">
        <v>2</v>
      </c>
    </row>
    <row r="41" spans="2:10" x14ac:dyDescent="0.25">
      <c r="B41" s="7" t="s">
        <v>38</v>
      </c>
      <c r="C41" s="34">
        <f>+(C36-C26)/C36</f>
        <v>1</v>
      </c>
      <c r="D41" s="27"/>
    </row>
    <row r="42" spans="2:10" x14ac:dyDescent="0.25">
      <c r="B42" s="7" t="s">
        <v>39</v>
      </c>
      <c r="C42" s="26">
        <f>+(C37/C36)</f>
        <v>1.8382352941176594</v>
      </c>
      <c r="D42" s="27"/>
    </row>
    <row r="43" spans="2:10" x14ac:dyDescent="0.25">
      <c r="B43" s="7" t="s">
        <v>40</v>
      </c>
      <c r="C43" s="35">
        <f>+C33-C18</f>
        <v>0</v>
      </c>
      <c r="D43" s="27"/>
      <c r="J43" t="s">
        <v>5</v>
      </c>
    </row>
    <row r="44" spans="2:10" ht="15.75" thickBot="1" x14ac:dyDescent="0.3">
      <c r="B44" s="36" t="s">
        <v>41</v>
      </c>
      <c r="C44" s="37">
        <f>+C33-C34</f>
        <v>0</v>
      </c>
      <c r="D44" s="38"/>
    </row>
    <row r="45" spans="2:10" ht="20.25" customHeight="1" thickBot="1" x14ac:dyDescent="0.3">
      <c r="B45" s="39"/>
      <c r="C45" s="46" t="s">
        <v>42</v>
      </c>
      <c r="D45" s="47"/>
    </row>
    <row r="46" spans="2:10" ht="21" customHeight="1" x14ac:dyDescent="0.25">
      <c r="B46" s="48" t="s">
        <v>50</v>
      </c>
      <c r="C46" s="49"/>
      <c r="D46" s="50"/>
    </row>
    <row r="47" spans="2:10" ht="25.5" customHeight="1" thickBot="1" x14ac:dyDescent="0.3">
      <c r="B47" s="51"/>
      <c r="C47" s="52"/>
      <c r="D47" s="53"/>
    </row>
    <row r="48" spans="2:10" x14ac:dyDescent="0.25">
      <c r="B48" s="21"/>
      <c r="C48" t="s">
        <v>5</v>
      </c>
    </row>
  </sheetData>
  <mergeCells count="3">
    <mergeCell ref="B2:D3"/>
    <mergeCell ref="C45:D45"/>
    <mergeCell ref="B46:D47"/>
  </mergeCells>
  <conditionalFormatting sqref="C41">
    <cfRule type="cellIs" dxfId="9" priority="8" operator="between">
      <formula>0.75</formula>
      <formula>0.89</formula>
    </cfRule>
    <cfRule type="cellIs" dxfId="8" priority="9" operator="greaterThanOrEqual">
      <formula>0.9</formula>
    </cfRule>
    <cfRule type="cellIs" dxfId="7" priority="10" operator="greaterThanOrEqual">
      <formula>90</formula>
    </cfRule>
  </conditionalFormatting>
  <conditionalFormatting sqref="C38">
    <cfRule type="cellIs" dxfId="6" priority="6" operator="lessThanOrEqual">
      <formula>0</formula>
    </cfRule>
    <cfRule type="cellIs" dxfId="5" priority="7" operator="lessThanOrEqual">
      <formula>0</formula>
    </cfRule>
  </conditionalFormatting>
  <conditionalFormatting sqref="D38">
    <cfRule type="cellIs" dxfId="4" priority="4" operator="equal">
      <formula>"Negativo Faltante"</formula>
    </cfRule>
    <cfRule type="cellIs" dxfId="3" priority="5" operator="equal">
      <formula>"Positivo"</formula>
    </cfRule>
  </conditionalFormatting>
  <conditionalFormatting sqref="C32">
    <cfRule type="cellIs" dxfId="2" priority="3" operator="greaterThanOrEqual">
      <formula>"1.50"</formula>
    </cfRule>
  </conditionalFormatting>
  <conditionalFormatting sqref="C42">
    <cfRule type="cellIs" dxfId="1" priority="1" operator="greaterThanOrEqual">
      <formula>1</formula>
    </cfRule>
    <cfRule type="cellIs" dxfId="0" priority="2" operator="lessThanOrEqual">
      <formula>"0.8"</formula>
    </cfRule>
  </conditionalFormatting>
  <pageMargins left="0.25" right="0.25" top="0.75" bottom="0.75" header="0.3" footer="0.3"/>
  <pageSetup paperSize="9" scale="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A81799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2021-03-16T14:41:35Z</dcterms:created>
  <dcterms:modified xsi:type="dcterms:W3CDTF">2022-04-28T20:20:11Z</dcterms:modified>
</cp:coreProperties>
</file>